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5D7A5C1E-591A-4C3F-ACA7-483FF1300368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Lot N°04 Page de garde" sheetId="1" r:id="rId1"/>
    <sheet name="Lot N°04 TF" sheetId="2" r:id="rId2"/>
  </sheets>
  <definedNames>
    <definedName name="_xlnm.Print_Titles" localSheetId="1">'Lot N°04 TF'!$1:$2</definedName>
    <definedName name="_xlnm.Print_Area" localSheetId="1">'Lot N°04 TF'!$A$1:$F$69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31" i="2" s="1"/>
  <c r="F10" i="2"/>
  <c r="F12" i="2"/>
  <c r="F19" i="2"/>
  <c r="F28" i="2"/>
  <c r="F29" i="2"/>
  <c r="F36" i="2"/>
  <c r="F39" i="2"/>
  <c r="F43" i="2"/>
  <c r="F45" i="2"/>
  <c r="F48" i="2"/>
  <c r="F49" i="2"/>
  <c r="F50" i="2"/>
  <c r="F52" i="2"/>
  <c r="F56" i="2"/>
  <c r="F58" i="2"/>
  <c r="F60" i="2"/>
  <c r="B67" i="2"/>
  <c r="F62" i="2" l="1"/>
  <c r="F66" i="2" s="1"/>
  <c r="F67" i="2" l="1"/>
  <c r="F68" i="2"/>
</calcChain>
</file>

<file path=xl/sharedStrings.xml><?xml version="1.0" encoding="utf-8"?>
<sst xmlns="http://schemas.openxmlformats.org/spreadsheetml/2006/main" count="166" uniqueCount="166">
  <si>
    <t>U</t>
  </si>
  <si>
    <t>Quantité</t>
  </si>
  <si>
    <t>Prix en EUR</t>
  </si>
  <si>
    <t>Total en EUR</t>
  </si>
  <si>
    <t>0</t>
  </si>
  <si>
    <t>TRANCHE FERME : ENCEINTES CLIMATIQUES</t>
  </si>
  <si>
    <t>CH3</t>
  </si>
  <si>
    <t>11</t>
  </si>
  <si>
    <t>0.1</t>
  </si>
  <si>
    <t>DESCRIPTIF DES OUVRAGES ; PLATRERIE - CLOISONS</t>
  </si>
  <si>
    <t>CH4</t>
  </si>
  <si>
    <t>0.1.1</t>
  </si>
  <si>
    <t>Démolition ponctuelle de cloison</t>
  </si>
  <si>
    <t>CH5</t>
  </si>
  <si>
    <t xml:space="preserve">0.1.1.1 </t>
  </si>
  <si>
    <t>Tous types de cloisons</t>
  </si>
  <si>
    <t>m²</t>
  </si>
  <si>
    <t>ART</t>
  </si>
  <si>
    <t>000-A905</t>
  </si>
  <si>
    <t>0.1.2</t>
  </si>
  <si>
    <t>Cloisons en plaques de plâtre sur ossature</t>
  </si>
  <si>
    <t>CH5</t>
  </si>
  <si>
    <t>0.1.2.1</t>
  </si>
  <si>
    <t>Cloisons courantes à simple plaque de 120 mm avec incorporation d'isolant</t>
  </si>
  <si>
    <t>CH6</t>
  </si>
  <si>
    <t xml:space="preserve">0.1.2.1.1 </t>
  </si>
  <si>
    <t>2 PREGYPLAC BA18 S de 18 (1 plaque par parement)</t>
  </si>
  <si>
    <t>m²</t>
  </si>
  <si>
    <t>ART</t>
  </si>
  <si>
    <t>BCC_AOYM</t>
  </si>
  <si>
    <t>0.1.3</t>
  </si>
  <si>
    <t>Faux-plafonds démontables</t>
  </si>
  <si>
    <t>CH5</t>
  </si>
  <si>
    <t xml:space="preserve">0.1.3.1 </t>
  </si>
  <si>
    <t>Dalle plafond 60x60 minérale démontable anti-bactérien</t>
  </si>
  <si>
    <t>m2</t>
  </si>
  <si>
    <t>ART</t>
  </si>
  <si>
    <t>000-A121</t>
  </si>
  <si>
    <t>Ensemble comprenant :</t>
  </si>
  <si>
    <t>- plafond suspendu démontable anti-bactérien en dalles de fibres minérales à bords droits, teinte blanche, réaction au feu A2-s1, d0</t>
  </si>
  <si>
    <t>- pose sur ossature apparente</t>
  </si>
  <si>
    <t>- ouvrages accessoires en rives, incorporation des luminaires et des orifices de ventilation</t>
  </si>
  <si>
    <t>- absorption acoustique : aw = 0,9</t>
  </si>
  <si>
    <t xml:space="preserve">0.1.3.2 </t>
  </si>
  <si>
    <t>Dalle plafond 60x60 minérale démontable</t>
  </si>
  <si>
    <t>m2</t>
  </si>
  <si>
    <t>ART</t>
  </si>
  <si>
    <t>000-H236</t>
  </si>
  <si>
    <t>Ensemble comprenant :</t>
  </si>
  <si>
    <t>- plafond suspendu démontable en dalles de fibres minérales à bords droits, teinte blanche, réaction au feu A2-s1,d0</t>
  </si>
  <si>
    <t>- pose sur ossature apparente</t>
  </si>
  <si>
    <t>- ouvrages accessoires en rives, incorporation des luminaires et des orifices de ventilation</t>
  </si>
  <si>
    <t>- absorption acoustique : aw = 0.9</t>
  </si>
  <si>
    <t>0.1.4</t>
  </si>
  <si>
    <t>Points singuliers</t>
  </si>
  <si>
    <t>CH5</t>
  </si>
  <si>
    <t>0.1.4.1</t>
  </si>
  <si>
    <t>Pose seule de menuiseries intérieures</t>
  </si>
  <si>
    <t>CH6</t>
  </si>
  <si>
    <t xml:space="preserve">0.1.4.1.1 </t>
  </si>
  <si>
    <t>Pose seule d'huisserie 1 vantail</t>
  </si>
  <si>
    <t>U</t>
  </si>
  <si>
    <t>ART</t>
  </si>
  <si>
    <t>BCC_APKS</t>
  </si>
  <si>
    <t xml:space="preserve">0.1.4.1.2 </t>
  </si>
  <si>
    <t>Pose seule d'huisserie 2 vantaux</t>
  </si>
  <si>
    <t>U</t>
  </si>
  <si>
    <t>ART</t>
  </si>
  <si>
    <t>BCC_APKT</t>
  </si>
  <si>
    <t>Total DESCRIPTIF DES OUVRAGES ; PLATRERIE - CLOISONS</t>
  </si>
  <si>
    <t>STOT</t>
  </si>
  <si>
    <t>0.2</t>
  </si>
  <si>
    <t>DESCRIPTIF DES OUVRAGES ; PEINTURES</t>
  </si>
  <si>
    <t>CH4</t>
  </si>
  <si>
    <t>0.2.1</t>
  </si>
  <si>
    <t>Préparation des fonds anciens</t>
  </si>
  <si>
    <t>CH5</t>
  </si>
  <si>
    <t>0.2.1.1</t>
  </si>
  <si>
    <t>Pour mise en peinture</t>
  </si>
  <si>
    <t>CH6</t>
  </si>
  <si>
    <t xml:space="preserve">0.2.1.1.1 </t>
  </si>
  <si>
    <t>Ancienne peinture lisse</t>
  </si>
  <si>
    <t>m²</t>
  </si>
  <si>
    <t>ART</t>
  </si>
  <si>
    <t>BCC_BPHC</t>
  </si>
  <si>
    <t>0.2.2</t>
  </si>
  <si>
    <t>Mise en peinture des parois et des éléments</t>
  </si>
  <si>
    <t>CH5</t>
  </si>
  <si>
    <t>0.2.2.1</t>
  </si>
  <si>
    <t>Travaux neufs état de finition B</t>
  </si>
  <si>
    <t>CH6</t>
  </si>
  <si>
    <t xml:space="preserve">0.2.2.1.1 </t>
  </si>
  <si>
    <t>2 couches de peinture acrylique satinée sur mur</t>
  </si>
  <si>
    <t>m²</t>
  </si>
  <si>
    <t>ART</t>
  </si>
  <si>
    <t>BCC_BPHZ</t>
  </si>
  <si>
    <t>0.2.2.2</t>
  </si>
  <si>
    <t>Lasures</t>
  </si>
  <si>
    <t>CH6</t>
  </si>
  <si>
    <t>0.2.2.2.1</t>
  </si>
  <si>
    <t>Lasures intérieures</t>
  </si>
  <si>
    <t>CH6</t>
  </si>
  <si>
    <t>0.2.2.2.1.1</t>
  </si>
  <si>
    <t>Peintures sur portes prépeintes</t>
  </si>
  <si>
    <t>CH6</t>
  </si>
  <si>
    <t xml:space="preserve">0.2.2.2.1.1.1 </t>
  </si>
  <si>
    <t>Peinture sur porte prépeinte finition satinée</t>
  </si>
  <si>
    <t>m²</t>
  </si>
  <si>
    <t>ART</t>
  </si>
  <si>
    <t>BCC_BPKB</t>
  </si>
  <si>
    <t>0.2.2.2.1.2</t>
  </si>
  <si>
    <t>Peintures intérieures sur métaux ferreux</t>
  </si>
  <si>
    <t>CH6</t>
  </si>
  <si>
    <t xml:space="preserve">0.2.2.2.1.2.1 </t>
  </si>
  <si>
    <t>Finition satinée</t>
  </si>
  <si>
    <t>m²</t>
  </si>
  <si>
    <t>ART</t>
  </si>
  <si>
    <t>BCC_BPKE</t>
  </si>
  <si>
    <t>0.2.3</t>
  </si>
  <si>
    <t>Peintures de sol</t>
  </si>
  <si>
    <t>CH5</t>
  </si>
  <si>
    <t>0.2.3.1</t>
  </si>
  <si>
    <t>Sur subjectiles neufs</t>
  </si>
  <si>
    <t>CH6</t>
  </si>
  <si>
    <t xml:space="preserve">0.2.3.1.1 </t>
  </si>
  <si>
    <t>Nettoyage et réparation des fissures superficielles, dépoussiérage</t>
  </si>
  <si>
    <t>m²</t>
  </si>
  <si>
    <t>ART</t>
  </si>
  <si>
    <t>BCC_BPKW</t>
  </si>
  <si>
    <t xml:space="preserve">0.2.3.1.2 </t>
  </si>
  <si>
    <t>Enduit de ragréage P3 à recouvrabilité rapide de 3 mm d'épaisseur (4,5 kg/m²)</t>
  </si>
  <si>
    <t>m²</t>
  </si>
  <si>
    <t>ART</t>
  </si>
  <si>
    <t>000-A907</t>
  </si>
  <si>
    <t xml:space="preserve">0.2.3.1.3 </t>
  </si>
  <si>
    <t>Mise en peinture inclus primaire d'accroche et époxy 2 couches avec remontée en plinthes sur 5 cm</t>
  </si>
  <si>
    <t>m²</t>
  </si>
  <si>
    <t>ART</t>
  </si>
  <si>
    <t>BCC_BPKX</t>
  </si>
  <si>
    <t>Total DESCRIPTIF DES OUVRAGES ; PEINTURES</t>
  </si>
  <si>
    <t>STOT</t>
  </si>
  <si>
    <t>0.3</t>
  </si>
  <si>
    <t>DESCRIPTIF DES OUVRAGES ; CARRELAGE MURAL - FAÏENCE</t>
  </si>
  <si>
    <t>CH4</t>
  </si>
  <si>
    <t>0.3.1</t>
  </si>
  <si>
    <t>Carrelage mural et faïence</t>
  </si>
  <si>
    <t>CH5</t>
  </si>
  <si>
    <t xml:space="preserve">0.3.1.1 </t>
  </si>
  <si>
    <t>Faïence murale</t>
  </si>
  <si>
    <t>m²</t>
  </si>
  <si>
    <t>ART</t>
  </si>
  <si>
    <t>BCC_BOBR</t>
  </si>
  <si>
    <t>Total DESCRIPTIF DES OUVRAGES ; CARRELAGE MURAL - FAÏENCE</t>
  </si>
  <si>
    <t>STOT</t>
  </si>
  <si>
    <t xml:space="preserve">0.4 </t>
  </si>
  <si>
    <t>Nettoyage fin de chantier</t>
  </si>
  <si>
    <t>m²</t>
  </si>
  <si>
    <t>ART</t>
  </si>
  <si>
    <t>000-A023</t>
  </si>
  <si>
    <t>Total TRANCHE FERME : ENCEINTES CLIMATIQUES</t>
  </si>
  <si>
    <t>STOT</t>
  </si>
  <si>
    <t>Montant HT du Lot N°04 PLÂTRERIE - CLOISONS - PEINTURES - FAÏENCES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</si>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</sst>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thin">
        <color rgb="FF000000"/>
      </left>
      <right/>
      <top style="thin">
        <color rgb="FF5B5B5B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8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3" borderId="20" xfId="10" applyBorder="1">
      <alignment horizontal="left" vertical="top" wrapText="1"/>
    </xf>
    <xf numFmtId="0" fontId="8" fillId="3" borderId="9" xfId="10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0" xfId="14" applyBorder="1">
      <alignment horizontal="left" vertical="top" wrapText="1"/>
    </xf>
    <xf numFmtId="0" fontId="10" fillId="0" borderId="9" xfId="14" applyBorder="1">
      <alignment horizontal="left" vertical="top" wrapText="1"/>
    </xf>
    <xf numFmtId="0" fontId="13" fillId="0" borderId="20" xfId="18" applyBorder="1">
      <alignment horizontal="left" vertical="top" wrapText="1"/>
    </xf>
    <xf numFmtId="0" fontId="13" fillId="0" borderId="9" xfId="18" applyBorder="1">
      <alignment horizontal="left" vertical="top" wrapText="1"/>
    </xf>
    <xf numFmtId="0" fontId="14" fillId="0" borderId="20" xfId="26" applyBorder="1">
      <alignment horizontal="left" vertical="top" wrapText="1"/>
    </xf>
    <xf numFmtId="0" fontId="14" fillId="0" borderId="9" xfId="26" applyBorder="1">
      <alignment horizontal="left" vertical="top" wrapText="1"/>
    </xf>
    <xf numFmtId="0" fontId="0" fillId="0" borderId="10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10" fillId="0" borderId="20" xfId="22" applyBorder="1">
      <alignment horizontal="left" vertical="top" wrapText="1"/>
    </xf>
    <xf numFmtId="0" fontId="10" fillId="0" borderId="9" xfId="22" applyBorder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6" fillId="0" borderId="9" xfId="28" applyBorder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6" fillId="0" borderId="20" xfId="17" applyBorder="1">
      <alignment horizontal="left" vertical="top" wrapText="1"/>
    </xf>
    <xf numFmtId="0" fontId="6" fillId="0" borderId="9" xfId="17" applyBorder="1">
      <alignment horizontal="left" vertical="top" wrapText="1"/>
    </xf>
    <xf numFmtId="164" fontId="0" fillId="0" borderId="21" xfId="0" applyNumberFormat="1" applyBorder="1" applyAlignment="1">
      <alignment horizontal="righ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17" xfId="13" applyBorder="1">
      <alignment horizontal="left" vertical="top" wrapText="1" indent="2"/>
    </xf>
    <xf numFmtId="0" fontId="10" fillId="0" borderId="16" xfId="13" applyBorder="1">
      <alignment horizontal="left" vertical="top" wrapText="1" indent="2"/>
    </xf>
    <xf numFmtId="164" fontId="0" fillId="0" borderId="15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288000</xdr:colOff>
      <xdr:row>1</xdr:row>
      <xdr:rowOff>84900</xdr:rowOff>
    </xdr:from>
    <xdr:to>
      <xdr:col>0</xdr:col>
      <xdr:colOff>6480000</xdr:colOff>
      <xdr:row>7</xdr:row>
      <xdr:rowOff>108300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1600" y="275400"/>
          <a:ext cx="6220800" cy="116640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972000</xdr:colOff>
      <xdr:row>15</xdr:row>
      <xdr:rowOff>9900</xdr:rowOff>
    </xdr:from>
    <xdr:to>
      <xdr:col>0</xdr:col>
      <xdr:colOff>6300000</xdr:colOff>
      <xdr:row>21</xdr:row>
      <xdr:rowOff>65700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2000" y="28674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8</xdr:row>
      <xdr:rowOff>47400</xdr:rowOff>
    </xdr:from>
    <xdr:to>
      <xdr:col>0</xdr:col>
      <xdr:colOff>6480000</xdr:colOff>
      <xdr:row>15</xdr:row>
      <xdr:rowOff>45720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8000" y="1510440"/>
          <a:ext cx="6192000" cy="1278480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5328000</xdr:colOff>
      <xdr:row>3</xdr:row>
      <xdr:rowOff>167049</xdr:rowOff>
    </xdr:from>
    <xdr:to>
      <xdr:col>0</xdr:col>
      <xdr:colOff>6228000</xdr:colOff>
      <xdr:row>5</xdr:row>
      <xdr:rowOff>1371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6000" y="73854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972000</xdr:colOff>
      <xdr:row>23</xdr:row>
      <xdr:rowOff>138300</xdr:rowOff>
    </xdr:from>
    <xdr:to>
      <xdr:col>0</xdr:col>
      <xdr:colOff>6300000</xdr:colOff>
      <xdr:row>30</xdr:row>
      <xdr:rowOff>3600</xdr:rowOff>
    </xdr:to>
    <xdr:sp macro="" textlink="">
      <xdr:nvSpPr>
        <xdr:cNvPr id="7" name="Forme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72000" y="4519800"/>
          <a:ext cx="5346000" cy="1198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N°04 PLÂTRERIE - CLOISONS - PEINTURES - FAÏENCES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249900</xdr:colOff>
      <xdr:row>44</xdr:row>
      <xdr:rowOff>155400</xdr:rowOff>
    </xdr:from>
    <xdr:to>
      <xdr:col>0</xdr:col>
      <xdr:colOff>6441900</xdr:colOff>
      <xdr:row>47</xdr:row>
      <xdr:rowOff>127000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49900" y="7978600"/>
          <a:ext cx="6192000" cy="50500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4896000</xdr:colOff>
      <xdr:row>47</xdr:row>
      <xdr:rowOff>150900</xdr:rowOff>
    </xdr:from>
    <xdr:to>
      <xdr:col>0</xdr:col>
      <xdr:colOff>6480000</xdr:colOff>
      <xdr:row>49</xdr:row>
      <xdr:rowOff>61500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924800" y="9104400"/>
          <a:ext cx="1587600" cy="2916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5400000</xdr:colOff>
      <xdr:row>43</xdr:row>
      <xdr:rowOff>2200</xdr:rowOff>
    </xdr:from>
    <xdr:to>
      <xdr:col>0</xdr:col>
      <xdr:colOff>6516000</xdr:colOff>
      <xdr:row>44</xdr:row>
      <xdr:rowOff>25800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410800" y="8181000"/>
          <a:ext cx="1117800" cy="22680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28380</xdr:colOff>
      <xdr:row>0</xdr:row>
      <xdr:rowOff>47783</xdr:rowOff>
    </xdr:from>
    <xdr:to>
      <xdr:col>5</xdr:col>
      <xdr:colOff>830580</xdr:colOff>
      <xdr:row>0</xdr:row>
      <xdr:rowOff>982980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380" y="47783"/>
          <a:ext cx="6448620" cy="935197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N°04 PLÂTRERIE - CLOISONS - PEINTURES - FAÏENCES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</a:t>
          </a:r>
          <a:r>
            <a:rPr lang="fr-FR" sz="1000" b="1" i="0" baseline="0">
              <a:solidFill>
                <a:srgbClr val="FFFFFF"/>
              </a:solidFill>
              <a:latin typeface="MS Shell Dlg"/>
            </a:rPr>
            <a:t> FERME : ENCEINTES CLIMATIQUES</a:t>
          </a:r>
          <a:endParaRPr lang="fr-FR" sz="1000" b="1" i="0">
            <a:solidFill>
              <a:srgbClr val="FFFFFF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481140</xdr:colOff>
      <xdr:row>0</xdr:row>
      <xdr:rowOff>678519</xdr:rowOff>
    </xdr:from>
    <xdr:to>
      <xdr:col>5</xdr:col>
      <xdr:colOff>769140</xdr:colOff>
      <xdr:row>0</xdr:row>
      <xdr:rowOff>896006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396040" y="67851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6F7C1-6DA6-41A0-899D-7CC98BEE1648}">
  <sheetPr>
    <pageSetUpPr fitToPage="1"/>
  </sheetPr>
  <dimension ref="A1"/>
  <sheetViews>
    <sheetView showGridLines="0" tabSelected="1" view="pageBreakPreview" topLeftCell="A4" zoomScaleNormal="100" zoomScaleSheetLayoutView="100" workbookViewId="0">
      <selection activeCell="G47" sqref="G47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88E60-B85B-4F40-9657-1A0F59A96BBB}">
  <sheetPr>
    <pageSetUpPr fitToPage="1"/>
  </sheetPr>
  <dimension ref="A1:ZZ70"/>
  <sheetViews>
    <sheetView showGridLines="0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2" sqref="H2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5"/>
      <c r="B1" s="56"/>
      <c r="C1" s="56"/>
      <c r="D1" s="56"/>
      <c r="E1" s="56"/>
      <c r="F1" s="57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ht="26.4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25" t="s">
        <v>16</v>
      </c>
      <c r="D7" s="26">
        <v>4.2</v>
      </c>
      <c r="E7" s="27"/>
      <c r="F7" s="28">
        <f>ROUND(D7*E7,2)</f>
        <v>0</v>
      </c>
      <c r="ZY7" t="s">
        <v>17</v>
      </c>
      <c r="ZZ7" s="18" t="s">
        <v>18</v>
      </c>
    </row>
    <row r="8" spans="1:702" x14ac:dyDescent="0.3">
      <c r="A8" s="21" t="s">
        <v>19</v>
      </c>
      <c r="B8" s="22" t="s">
        <v>20</v>
      </c>
      <c r="C8" s="14"/>
      <c r="D8" s="15"/>
      <c r="E8" s="16"/>
      <c r="F8" s="17"/>
      <c r="ZY8" t="s">
        <v>21</v>
      </c>
      <c r="ZZ8" s="18"/>
    </row>
    <row r="9" spans="1:702" ht="26.4" x14ac:dyDescent="0.3">
      <c r="A9" s="29" t="s">
        <v>22</v>
      </c>
      <c r="B9" s="30" t="s">
        <v>23</v>
      </c>
      <c r="C9" s="14"/>
      <c r="D9" s="15"/>
      <c r="E9" s="16"/>
      <c r="F9" s="17"/>
      <c r="ZY9" t="s">
        <v>24</v>
      </c>
      <c r="ZZ9" s="18"/>
    </row>
    <row r="10" spans="1:702" x14ac:dyDescent="0.3">
      <c r="A10" s="23" t="s">
        <v>25</v>
      </c>
      <c r="B10" s="24" t="s">
        <v>26</v>
      </c>
      <c r="C10" s="25" t="s">
        <v>27</v>
      </c>
      <c r="D10" s="26">
        <v>8.27</v>
      </c>
      <c r="E10" s="27"/>
      <c r="F10" s="28">
        <f>ROUND(D10*E10,2)</f>
        <v>0</v>
      </c>
      <c r="ZY10" t="s">
        <v>28</v>
      </c>
      <c r="ZZ10" s="18" t="s">
        <v>29</v>
      </c>
    </row>
    <row r="11" spans="1:702" x14ac:dyDescent="0.3">
      <c r="A11" s="21" t="s">
        <v>30</v>
      </c>
      <c r="B11" s="22" t="s">
        <v>31</v>
      </c>
      <c r="C11" s="14"/>
      <c r="D11" s="15"/>
      <c r="E11" s="16"/>
      <c r="F11" s="17"/>
      <c r="ZY11" t="s">
        <v>32</v>
      </c>
      <c r="ZZ11" s="18"/>
    </row>
    <row r="12" spans="1:702" x14ac:dyDescent="0.3">
      <c r="A12" s="23" t="s">
        <v>33</v>
      </c>
      <c r="B12" s="24" t="s">
        <v>34</v>
      </c>
      <c r="C12" s="25" t="s">
        <v>35</v>
      </c>
      <c r="D12" s="26">
        <v>203.46</v>
      </c>
      <c r="E12" s="27"/>
      <c r="F12" s="28">
        <f>ROUND(D12*E12,2)</f>
        <v>0</v>
      </c>
      <c r="ZY12" t="s">
        <v>36</v>
      </c>
      <c r="ZZ12" s="18" t="s">
        <v>37</v>
      </c>
    </row>
    <row r="13" spans="1:702" x14ac:dyDescent="0.3">
      <c r="A13" s="31"/>
      <c r="B13" s="32" t="s">
        <v>38</v>
      </c>
      <c r="C13" s="14"/>
      <c r="D13" s="15"/>
      <c r="E13" s="16"/>
      <c r="F13" s="17"/>
    </row>
    <row r="14" spans="1:702" x14ac:dyDescent="0.3">
      <c r="A14" s="31"/>
      <c r="B14" s="32"/>
      <c r="C14" s="14"/>
      <c r="D14" s="15"/>
      <c r="E14" s="16"/>
      <c r="F14" s="17"/>
    </row>
    <row r="15" spans="1:702" ht="39.6" x14ac:dyDescent="0.3">
      <c r="A15" s="31"/>
      <c r="B15" s="32" t="s">
        <v>39</v>
      </c>
      <c r="C15" s="14"/>
      <c r="D15" s="15"/>
      <c r="E15" s="16"/>
      <c r="F15" s="17"/>
    </row>
    <row r="16" spans="1:702" x14ac:dyDescent="0.3">
      <c r="A16" s="31"/>
      <c r="B16" s="32" t="s">
        <v>40</v>
      </c>
      <c r="C16" s="14"/>
      <c r="D16" s="15"/>
      <c r="E16" s="16"/>
      <c r="F16" s="17"/>
    </row>
    <row r="17" spans="1:702" ht="26.4" x14ac:dyDescent="0.3">
      <c r="A17" s="31"/>
      <c r="B17" s="32" t="s">
        <v>41</v>
      </c>
      <c r="C17" s="14"/>
      <c r="D17" s="15"/>
      <c r="E17" s="16"/>
      <c r="F17" s="17"/>
    </row>
    <row r="18" spans="1:702" x14ac:dyDescent="0.3">
      <c r="A18" s="31"/>
      <c r="B18" s="32" t="s">
        <v>42</v>
      </c>
      <c r="C18" s="14"/>
      <c r="D18" s="15"/>
      <c r="E18" s="16"/>
      <c r="F18" s="17"/>
    </row>
    <row r="19" spans="1:702" x14ac:dyDescent="0.3">
      <c r="A19" s="23" t="s">
        <v>43</v>
      </c>
      <c r="B19" s="24" t="s">
        <v>44</v>
      </c>
      <c r="C19" s="25" t="s">
        <v>45</v>
      </c>
      <c r="D19" s="26">
        <v>37.909999999999997</v>
      </c>
      <c r="E19" s="27"/>
      <c r="F19" s="28">
        <f>ROUND(D19*E19,2)</f>
        <v>0</v>
      </c>
      <c r="ZY19" t="s">
        <v>46</v>
      </c>
      <c r="ZZ19" s="18" t="s">
        <v>47</v>
      </c>
    </row>
    <row r="20" spans="1:702" x14ac:dyDescent="0.3">
      <c r="A20" s="31"/>
      <c r="B20" s="32" t="s">
        <v>48</v>
      </c>
      <c r="C20" s="14"/>
      <c r="D20" s="15"/>
      <c r="E20" s="16"/>
      <c r="F20" s="17"/>
    </row>
    <row r="21" spans="1:702" x14ac:dyDescent="0.3">
      <c r="A21" s="31"/>
      <c r="B21" s="32"/>
      <c r="C21" s="14"/>
      <c r="D21" s="15"/>
      <c r="E21" s="16"/>
      <c r="F21" s="17"/>
    </row>
    <row r="22" spans="1:702" ht="39.6" x14ac:dyDescent="0.3">
      <c r="A22" s="31"/>
      <c r="B22" s="32" t="s">
        <v>49</v>
      </c>
      <c r="C22" s="14"/>
      <c r="D22" s="15"/>
      <c r="E22" s="16"/>
      <c r="F22" s="17"/>
    </row>
    <row r="23" spans="1:702" x14ac:dyDescent="0.3">
      <c r="A23" s="31"/>
      <c r="B23" s="32" t="s">
        <v>50</v>
      </c>
      <c r="C23" s="14"/>
      <c r="D23" s="15"/>
      <c r="E23" s="16"/>
      <c r="F23" s="17"/>
    </row>
    <row r="24" spans="1:702" ht="26.4" x14ac:dyDescent="0.3">
      <c r="A24" s="31"/>
      <c r="B24" s="32" t="s">
        <v>51</v>
      </c>
      <c r="C24" s="14"/>
      <c r="D24" s="15"/>
      <c r="E24" s="16"/>
      <c r="F24" s="17"/>
    </row>
    <row r="25" spans="1:702" x14ac:dyDescent="0.3">
      <c r="A25" s="31"/>
      <c r="B25" s="32" t="s">
        <v>52</v>
      </c>
      <c r="C25" s="14"/>
      <c r="D25" s="15"/>
      <c r="E25" s="16"/>
      <c r="F25" s="17"/>
    </row>
    <row r="26" spans="1:702" x14ac:dyDescent="0.3">
      <c r="A26" s="21" t="s">
        <v>53</v>
      </c>
      <c r="B26" s="22" t="s">
        <v>54</v>
      </c>
      <c r="C26" s="14"/>
      <c r="D26" s="15"/>
      <c r="E26" s="16"/>
      <c r="F26" s="17"/>
      <c r="ZY26" t="s">
        <v>55</v>
      </c>
      <c r="ZZ26" s="18"/>
    </row>
    <row r="27" spans="1:702" x14ac:dyDescent="0.3">
      <c r="A27" s="29" t="s">
        <v>56</v>
      </c>
      <c r="B27" s="30" t="s">
        <v>57</v>
      </c>
      <c r="C27" s="14"/>
      <c r="D27" s="15"/>
      <c r="E27" s="16"/>
      <c r="F27" s="17"/>
      <c r="ZY27" t="s">
        <v>58</v>
      </c>
      <c r="ZZ27" s="18"/>
    </row>
    <row r="28" spans="1:702" x14ac:dyDescent="0.3">
      <c r="A28" s="23" t="s">
        <v>59</v>
      </c>
      <c r="B28" s="24" t="s">
        <v>60</v>
      </c>
      <c r="C28" s="25" t="s">
        <v>61</v>
      </c>
      <c r="D28" s="26">
        <v>7</v>
      </c>
      <c r="E28" s="27"/>
      <c r="F28" s="28">
        <f>ROUND(D28*E28,2)</f>
        <v>0</v>
      </c>
      <c r="ZY28" t="s">
        <v>62</v>
      </c>
      <c r="ZZ28" s="18" t="s">
        <v>63</v>
      </c>
    </row>
    <row r="29" spans="1:702" x14ac:dyDescent="0.3">
      <c r="A29" s="23" t="s">
        <v>64</v>
      </c>
      <c r="B29" s="24" t="s">
        <v>65</v>
      </c>
      <c r="C29" s="25" t="s">
        <v>66</v>
      </c>
      <c r="D29" s="26">
        <v>6</v>
      </c>
      <c r="E29" s="27"/>
      <c r="F29" s="28">
        <f>ROUND(D29*E29,2)</f>
        <v>0</v>
      </c>
      <c r="ZY29" t="s">
        <v>67</v>
      </c>
      <c r="ZZ29" s="18" t="s">
        <v>68</v>
      </c>
    </row>
    <row r="30" spans="1:702" x14ac:dyDescent="0.3">
      <c r="A30" s="31"/>
      <c r="B30" s="33"/>
      <c r="C30" s="14"/>
      <c r="D30" s="15"/>
      <c r="E30" s="16"/>
      <c r="F30" s="17"/>
    </row>
    <row r="31" spans="1:702" ht="26.4" x14ac:dyDescent="0.3">
      <c r="A31" s="34"/>
      <c r="B31" s="35" t="s">
        <v>69</v>
      </c>
      <c r="C31" s="14"/>
      <c r="D31" s="15"/>
      <c r="E31" s="16"/>
      <c r="F31" s="36">
        <f>SUBTOTAL(109,F6:F30)</f>
        <v>0</v>
      </c>
      <c r="ZY31" t="s">
        <v>70</v>
      </c>
    </row>
    <row r="32" spans="1:702" x14ac:dyDescent="0.3">
      <c r="A32" s="31"/>
      <c r="B32" s="33"/>
      <c r="C32" s="14"/>
      <c r="D32" s="15"/>
      <c r="E32" s="16"/>
      <c r="F32" s="17"/>
    </row>
    <row r="33" spans="1:702" x14ac:dyDescent="0.3">
      <c r="A33" s="19" t="s">
        <v>71</v>
      </c>
      <c r="B33" s="20" t="s">
        <v>72</v>
      </c>
      <c r="C33" s="14"/>
      <c r="D33" s="15"/>
      <c r="E33" s="16"/>
      <c r="F33" s="17"/>
      <c r="ZY33" t="s">
        <v>73</v>
      </c>
      <c r="ZZ33" s="18"/>
    </row>
    <row r="34" spans="1:702" x14ac:dyDescent="0.3">
      <c r="A34" s="21" t="s">
        <v>74</v>
      </c>
      <c r="B34" s="22" t="s">
        <v>75</v>
      </c>
      <c r="C34" s="14"/>
      <c r="D34" s="15"/>
      <c r="E34" s="16"/>
      <c r="F34" s="17"/>
      <c r="ZY34" t="s">
        <v>76</v>
      </c>
      <c r="ZZ34" s="18"/>
    </row>
    <row r="35" spans="1:702" x14ac:dyDescent="0.3">
      <c r="A35" s="29" t="s">
        <v>77</v>
      </c>
      <c r="B35" s="30" t="s">
        <v>78</v>
      </c>
      <c r="C35" s="14"/>
      <c r="D35" s="15"/>
      <c r="E35" s="16"/>
      <c r="F35" s="17"/>
      <c r="ZY35" t="s">
        <v>79</v>
      </c>
      <c r="ZZ35" s="18"/>
    </row>
    <row r="36" spans="1:702" x14ac:dyDescent="0.3">
      <c r="A36" s="23" t="s">
        <v>80</v>
      </c>
      <c r="B36" s="24" t="s">
        <v>81</v>
      </c>
      <c r="C36" s="25" t="s">
        <v>82</v>
      </c>
      <c r="D36" s="26">
        <v>586.21</v>
      </c>
      <c r="E36" s="27"/>
      <c r="F36" s="28">
        <f>ROUND(D36*E36,2)</f>
        <v>0</v>
      </c>
      <c r="ZY36" t="s">
        <v>83</v>
      </c>
      <c r="ZZ36" s="18" t="s">
        <v>84</v>
      </c>
    </row>
    <row r="37" spans="1:702" x14ac:dyDescent="0.3">
      <c r="A37" s="21" t="s">
        <v>85</v>
      </c>
      <c r="B37" s="22" t="s">
        <v>86</v>
      </c>
      <c r="C37" s="14"/>
      <c r="D37" s="15"/>
      <c r="E37" s="16"/>
      <c r="F37" s="17"/>
      <c r="ZY37" t="s">
        <v>87</v>
      </c>
      <c r="ZZ37" s="18"/>
    </row>
    <row r="38" spans="1:702" x14ac:dyDescent="0.3">
      <c r="A38" s="29" t="s">
        <v>88</v>
      </c>
      <c r="B38" s="30" t="s">
        <v>89</v>
      </c>
      <c r="C38" s="14"/>
      <c r="D38" s="15"/>
      <c r="E38" s="16"/>
      <c r="F38" s="17"/>
      <c r="ZY38" t="s">
        <v>90</v>
      </c>
      <c r="ZZ38" s="18"/>
    </row>
    <row r="39" spans="1:702" x14ac:dyDescent="0.3">
      <c r="A39" s="23" t="s">
        <v>91</v>
      </c>
      <c r="B39" s="24" t="s">
        <v>92</v>
      </c>
      <c r="C39" s="25" t="s">
        <v>93</v>
      </c>
      <c r="D39" s="26">
        <v>586.21</v>
      </c>
      <c r="E39" s="27"/>
      <c r="F39" s="28">
        <f>ROUND(D39*E39,2)</f>
        <v>0</v>
      </c>
      <c r="ZY39" t="s">
        <v>94</v>
      </c>
      <c r="ZZ39" s="18" t="s">
        <v>95</v>
      </c>
    </row>
    <row r="40" spans="1:702" x14ac:dyDescent="0.3">
      <c r="A40" s="29" t="s">
        <v>96</v>
      </c>
      <c r="B40" s="30" t="s">
        <v>97</v>
      </c>
      <c r="C40" s="14"/>
      <c r="D40" s="15"/>
      <c r="E40" s="16"/>
      <c r="F40" s="17"/>
      <c r="ZY40" t="s">
        <v>98</v>
      </c>
      <c r="ZZ40" s="18"/>
    </row>
    <row r="41" spans="1:702" x14ac:dyDescent="0.3">
      <c r="A41" s="29" t="s">
        <v>99</v>
      </c>
      <c r="B41" s="30" t="s">
        <v>100</v>
      </c>
      <c r="C41" s="14"/>
      <c r="D41" s="15"/>
      <c r="E41" s="16"/>
      <c r="F41" s="17"/>
      <c r="ZY41" t="s">
        <v>101</v>
      </c>
      <c r="ZZ41" s="18"/>
    </row>
    <row r="42" spans="1:702" ht="26.4" x14ac:dyDescent="0.3">
      <c r="A42" s="29" t="s">
        <v>102</v>
      </c>
      <c r="B42" s="30" t="s">
        <v>103</v>
      </c>
      <c r="C42" s="14"/>
      <c r="D42" s="15"/>
      <c r="E42" s="16"/>
      <c r="F42" s="17"/>
      <c r="ZY42" t="s">
        <v>104</v>
      </c>
      <c r="ZZ42" s="18"/>
    </row>
    <row r="43" spans="1:702" x14ac:dyDescent="0.3">
      <c r="A43" s="23" t="s">
        <v>105</v>
      </c>
      <c r="B43" s="24" t="s">
        <v>106</v>
      </c>
      <c r="C43" s="25" t="s">
        <v>107</v>
      </c>
      <c r="D43" s="26">
        <v>92.46</v>
      </c>
      <c r="E43" s="27"/>
      <c r="F43" s="28">
        <f>ROUND(D43*E43,2)</f>
        <v>0</v>
      </c>
      <c r="ZY43" t="s">
        <v>108</v>
      </c>
      <c r="ZZ43" s="18" t="s">
        <v>109</v>
      </c>
    </row>
    <row r="44" spans="1:702" ht="26.4" x14ac:dyDescent="0.3">
      <c r="A44" s="29" t="s">
        <v>110</v>
      </c>
      <c r="B44" s="30" t="s">
        <v>111</v>
      </c>
      <c r="C44" s="14"/>
      <c r="D44" s="15"/>
      <c r="E44" s="16"/>
      <c r="F44" s="17"/>
      <c r="ZY44" t="s">
        <v>112</v>
      </c>
      <c r="ZZ44" s="18"/>
    </row>
    <row r="45" spans="1:702" x14ac:dyDescent="0.3">
      <c r="A45" s="23" t="s">
        <v>113</v>
      </c>
      <c r="B45" s="24" t="s">
        <v>114</v>
      </c>
      <c r="C45" s="25" t="s">
        <v>115</v>
      </c>
      <c r="D45" s="26">
        <v>28.5</v>
      </c>
      <c r="E45" s="27"/>
      <c r="F45" s="28">
        <f>ROUND(D45*E45,2)</f>
        <v>0</v>
      </c>
      <c r="ZY45" t="s">
        <v>116</v>
      </c>
      <c r="ZZ45" s="18" t="s">
        <v>117</v>
      </c>
    </row>
    <row r="46" spans="1:702" x14ac:dyDescent="0.3">
      <c r="A46" s="21" t="s">
        <v>118</v>
      </c>
      <c r="B46" s="22" t="s">
        <v>119</v>
      </c>
      <c r="C46" s="14"/>
      <c r="D46" s="15"/>
      <c r="E46" s="16"/>
      <c r="F46" s="17"/>
      <c r="ZY46" t="s">
        <v>120</v>
      </c>
      <c r="ZZ46" s="18"/>
    </row>
    <row r="47" spans="1:702" x14ac:dyDescent="0.3">
      <c r="A47" s="29" t="s">
        <v>121</v>
      </c>
      <c r="B47" s="30" t="s">
        <v>122</v>
      </c>
      <c r="C47" s="14"/>
      <c r="D47" s="15"/>
      <c r="E47" s="16"/>
      <c r="F47" s="17"/>
      <c r="ZY47" t="s">
        <v>123</v>
      </c>
      <c r="ZZ47" s="18"/>
    </row>
    <row r="48" spans="1:702" ht="24" x14ac:dyDescent="0.3">
      <c r="A48" s="23" t="s">
        <v>124</v>
      </c>
      <c r="B48" s="24" t="s">
        <v>125</v>
      </c>
      <c r="C48" s="25" t="s">
        <v>126</v>
      </c>
      <c r="D48" s="26">
        <v>164.33</v>
      </c>
      <c r="E48" s="27"/>
      <c r="F48" s="28">
        <f>ROUND(D48*E48,2)</f>
        <v>0</v>
      </c>
      <c r="ZY48" t="s">
        <v>127</v>
      </c>
      <c r="ZZ48" s="18" t="s">
        <v>128</v>
      </c>
    </row>
    <row r="49" spans="1:702" ht="24" x14ac:dyDescent="0.3">
      <c r="A49" s="23" t="s">
        <v>129</v>
      </c>
      <c r="B49" s="24" t="s">
        <v>130</v>
      </c>
      <c r="C49" s="25" t="s">
        <v>131</v>
      </c>
      <c r="D49" s="26">
        <v>164.33</v>
      </c>
      <c r="E49" s="27"/>
      <c r="F49" s="28">
        <f>ROUND(D49*E49,2)</f>
        <v>0</v>
      </c>
      <c r="ZY49" t="s">
        <v>132</v>
      </c>
      <c r="ZZ49" s="18" t="s">
        <v>133</v>
      </c>
    </row>
    <row r="50" spans="1:702" ht="24" x14ac:dyDescent="0.3">
      <c r="A50" s="23" t="s">
        <v>134</v>
      </c>
      <c r="B50" s="24" t="s">
        <v>135</v>
      </c>
      <c r="C50" s="25" t="s">
        <v>136</v>
      </c>
      <c r="D50" s="26">
        <v>164.33</v>
      </c>
      <c r="E50" s="27"/>
      <c r="F50" s="28">
        <f>ROUND(D50*E50,2)</f>
        <v>0</v>
      </c>
      <c r="ZY50" t="s">
        <v>137</v>
      </c>
      <c r="ZZ50" s="18" t="s">
        <v>138</v>
      </c>
    </row>
    <row r="51" spans="1:702" x14ac:dyDescent="0.3">
      <c r="A51" s="31"/>
      <c r="B51" s="33"/>
      <c r="C51" s="14"/>
      <c r="D51" s="15"/>
      <c r="E51" s="16"/>
      <c r="F51" s="17"/>
    </row>
    <row r="52" spans="1:702" x14ac:dyDescent="0.3">
      <c r="A52" s="34"/>
      <c r="B52" s="35" t="s">
        <v>139</v>
      </c>
      <c r="C52" s="14"/>
      <c r="D52" s="15"/>
      <c r="E52" s="16"/>
      <c r="F52" s="36">
        <f>SUBTOTAL(109,F34:F51)</f>
        <v>0</v>
      </c>
      <c r="ZY52" t="s">
        <v>140</v>
      </c>
    </row>
    <row r="53" spans="1:702" x14ac:dyDescent="0.3">
      <c r="A53" s="31"/>
      <c r="B53" s="33"/>
      <c r="C53" s="14"/>
      <c r="D53" s="15"/>
      <c r="E53" s="16"/>
      <c r="F53" s="17"/>
    </row>
    <row r="54" spans="1:702" ht="26.4" x14ac:dyDescent="0.3">
      <c r="A54" s="19" t="s">
        <v>141</v>
      </c>
      <c r="B54" s="20" t="s">
        <v>142</v>
      </c>
      <c r="C54" s="14"/>
      <c r="D54" s="15"/>
      <c r="E54" s="16"/>
      <c r="F54" s="17"/>
      <c r="ZY54" t="s">
        <v>143</v>
      </c>
      <c r="ZZ54" s="18"/>
    </row>
    <row r="55" spans="1:702" x14ac:dyDescent="0.3">
      <c r="A55" s="21" t="s">
        <v>144</v>
      </c>
      <c r="B55" s="22" t="s">
        <v>145</v>
      </c>
      <c r="C55" s="14"/>
      <c r="D55" s="15"/>
      <c r="E55" s="16"/>
      <c r="F55" s="17"/>
      <c r="ZY55" t="s">
        <v>146</v>
      </c>
      <c r="ZZ55" s="18"/>
    </row>
    <row r="56" spans="1:702" x14ac:dyDescent="0.3">
      <c r="A56" s="23" t="s">
        <v>147</v>
      </c>
      <c r="B56" s="24" t="s">
        <v>148</v>
      </c>
      <c r="C56" s="25" t="s">
        <v>149</v>
      </c>
      <c r="D56" s="26">
        <v>4.8</v>
      </c>
      <c r="E56" s="27"/>
      <c r="F56" s="28">
        <f>ROUND(D56*E56,2)</f>
        <v>0</v>
      </c>
      <c r="ZY56" t="s">
        <v>150</v>
      </c>
      <c r="ZZ56" s="18" t="s">
        <v>151</v>
      </c>
    </row>
    <row r="57" spans="1:702" x14ac:dyDescent="0.3">
      <c r="A57" s="31"/>
      <c r="B57" s="33"/>
      <c r="C57" s="14"/>
      <c r="D57" s="15"/>
      <c r="E57" s="16"/>
      <c r="F57" s="17"/>
    </row>
    <row r="58" spans="1:702" ht="26.4" x14ac:dyDescent="0.3">
      <c r="A58" s="34"/>
      <c r="B58" s="35" t="s">
        <v>152</v>
      </c>
      <c r="C58" s="14"/>
      <c r="D58" s="15"/>
      <c r="E58" s="16"/>
      <c r="F58" s="36">
        <f>SUBTOTAL(109,F55:F57)</f>
        <v>0</v>
      </c>
      <c r="ZY58" t="s">
        <v>153</v>
      </c>
    </row>
    <row r="59" spans="1:702" x14ac:dyDescent="0.3">
      <c r="A59" s="31"/>
      <c r="B59" s="33"/>
      <c r="C59" s="14"/>
      <c r="D59" s="15"/>
      <c r="E59" s="16"/>
      <c r="F59" s="17"/>
    </row>
    <row r="60" spans="1:702" x14ac:dyDescent="0.3">
      <c r="A60" s="23" t="s">
        <v>154</v>
      </c>
      <c r="B60" s="24" t="s">
        <v>155</v>
      </c>
      <c r="C60" s="25" t="s">
        <v>156</v>
      </c>
      <c r="D60" s="26">
        <v>203.89</v>
      </c>
      <c r="E60" s="27"/>
      <c r="F60" s="28">
        <f>ROUND(D60*E60,2)</f>
        <v>0</v>
      </c>
      <c r="ZY60" t="s">
        <v>157</v>
      </c>
      <c r="ZZ60" s="18" t="s">
        <v>158</v>
      </c>
    </row>
    <row r="61" spans="1:702" x14ac:dyDescent="0.3">
      <c r="A61" s="37"/>
      <c r="B61" s="38"/>
      <c r="C61" s="14"/>
      <c r="D61" s="15"/>
      <c r="E61" s="16"/>
      <c r="F61" s="39"/>
    </row>
    <row r="62" spans="1:702" ht="26.4" x14ac:dyDescent="0.3">
      <c r="A62" s="40"/>
      <c r="B62" s="41" t="s">
        <v>159</v>
      </c>
      <c r="C62" s="14"/>
      <c r="D62" s="15"/>
      <c r="E62" s="16"/>
      <c r="F62" s="42">
        <f>SUBTOTAL(109,F5:F61)</f>
        <v>0</v>
      </c>
      <c r="G62" s="43"/>
      <c r="ZY62" t="s">
        <v>160</v>
      </c>
    </row>
    <row r="63" spans="1:702" x14ac:dyDescent="0.3">
      <c r="A63" s="44"/>
      <c r="B63" s="45"/>
      <c r="C63" s="14"/>
      <c r="D63" s="15"/>
      <c r="E63" s="16"/>
      <c r="F63" s="11"/>
    </row>
    <row r="64" spans="1:702" x14ac:dyDescent="0.3">
      <c r="A64" s="46"/>
      <c r="B64" s="47"/>
      <c r="C64" s="48"/>
      <c r="D64" s="49"/>
      <c r="E64" s="50"/>
      <c r="F64" s="39"/>
    </row>
    <row r="65" spans="1:701" x14ac:dyDescent="0.3">
      <c r="A65" s="51"/>
      <c r="B65" s="51"/>
      <c r="C65" s="51"/>
      <c r="D65" s="51"/>
      <c r="E65" s="51"/>
      <c r="F65" s="51"/>
    </row>
    <row r="66" spans="1:701" ht="28.8" x14ac:dyDescent="0.3">
      <c r="B66" s="52" t="s">
        <v>161</v>
      </c>
      <c r="F66" s="53">
        <f>SUBTOTAL(109,F4:F64)</f>
        <v>0</v>
      </c>
      <c r="ZY66" t="s">
        <v>162</v>
      </c>
    </row>
    <row r="67" spans="1:701" x14ac:dyDescent="0.3">
      <c r="A67" s="54">
        <v>20</v>
      </c>
      <c r="B67" s="52" t="str">
        <f>CONCATENATE("Montant TVA (",A67,"%)")</f>
        <v>Montant TVA (20%)</v>
      </c>
      <c r="F67" s="53">
        <f>(F66*A67)/100</f>
        <v>0</v>
      </c>
      <c r="ZY67" t="s">
        <v>163</v>
      </c>
    </row>
    <row r="68" spans="1:701" x14ac:dyDescent="0.3">
      <c r="B68" s="52" t="s">
        <v>164</v>
      </c>
      <c r="F68" s="53">
        <f>F66+F67</f>
        <v>0</v>
      </c>
      <c r="ZY68" t="s">
        <v>165</v>
      </c>
    </row>
    <row r="69" spans="1:701" x14ac:dyDescent="0.3">
      <c r="F69" s="53"/>
    </row>
    <row r="70" spans="1:701" x14ac:dyDescent="0.3">
      <c r="F70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TF</vt:lpstr>
      <vt:lpstr>'Lot N°04 TF'!Impression_des_titres</vt:lpstr>
      <vt:lpstr>'Lot N°04 TF'!Zone_d_impression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2025-10-21T15:17:23Z</dcterms:created>
  <dcterms:modified xsi:type="dcterms:W3CDTF">2025-10-21T15:37:30Z</dcterms:modified>
</cp:coreProperties>
</file>